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УП-ЭЛЕКТР.-15-18" sheetId="1" r:id="rId1"/>
    <sheet name="Лист2" sheetId="2" r:id="rId2"/>
    <sheet name="Лист3" sheetId="3" r:id="rId3"/>
  </sheets>
  <definedNames>
    <definedName name="_edn1" localSheetId="0">'УП-ЭЛЕКТР.-15-18'!$A$64</definedName>
    <definedName name="_edn1">#REF!</definedName>
    <definedName name="_ednref1" localSheetId="0">'УП-ЭЛЕКТР.-15-18'!$C$2</definedName>
    <definedName name="_ednref1">#REF!</definedName>
    <definedName name="_xlnm.Print_Area" localSheetId="0">'УП-ЭЛЕКТР.-15-18'!$A$1:$O$63</definedName>
  </definedNames>
  <calcPr fullCalcOnLoad="1"/>
</workbook>
</file>

<file path=xl/sharedStrings.xml><?xml version="1.0" encoding="utf-8"?>
<sst xmlns="http://schemas.openxmlformats.org/spreadsheetml/2006/main" count="180" uniqueCount="149">
  <si>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</si>
  <si>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</si>
  <si>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</si>
  <si>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</si>
  <si>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</si>
  <si>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</si>
  <si>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</si>
  <si>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</si>
  <si>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</si>
  <si>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</si>
  <si>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</si>
  <si>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</si>
  <si>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</si>
  <si>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</si>
  <si>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</si>
  <si>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</si>
  <si>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</si>
  <si>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</si>
  <si>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</si>
  <si>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</si>
  <si>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-,-,-,-,ДЗ</t>
  </si>
  <si>
    <t>Иностранный язык</t>
  </si>
  <si>
    <t xml:space="preserve">История </t>
  </si>
  <si>
    <t>Обществознание (включая экономику и право)</t>
  </si>
  <si>
    <t xml:space="preserve">   </t>
  </si>
  <si>
    <t xml:space="preserve">Химия </t>
  </si>
  <si>
    <t>-,-,ДЗ</t>
  </si>
  <si>
    <t>Биология</t>
  </si>
  <si>
    <t>Физическая культура</t>
  </si>
  <si>
    <t>Основы безопасности жизнедеятельности</t>
  </si>
  <si>
    <t>-,-,-,ДЗ</t>
  </si>
  <si>
    <t xml:space="preserve">Кубановедение </t>
  </si>
  <si>
    <t>-,ДЗ</t>
  </si>
  <si>
    <t>Основы бюджетной грамотности</t>
  </si>
  <si>
    <t>Информатика и ИКТ</t>
  </si>
  <si>
    <t>Физика</t>
  </si>
  <si>
    <t>ОП.00</t>
  </si>
  <si>
    <t xml:space="preserve">Общепрофессиональный цикл </t>
  </si>
  <si>
    <t>ОП.01</t>
  </si>
  <si>
    <t>ОП.02</t>
  </si>
  <si>
    <t>ОП.03</t>
  </si>
  <si>
    <t>-,Э</t>
  </si>
  <si>
    <t>ОП.04</t>
  </si>
  <si>
    <t>ОП.05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</si>
  <si>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</si>
  <si>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</si>
  <si>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</si>
  <si>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</si>
  <si>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</si>
  <si>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</si>
  <si>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</si>
  <si>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</si>
  <si>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</si>
  <si>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</si>
  <si>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</si>
  <si>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</si>
  <si>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0</t>
  </si>
  <si>
    <t>ФК.00</t>
  </si>
  <si>
    <t>-,-,-,З,ДЗ</t>
  </si>
  <si>
    <t>ГИА</t>
  </si>
  <si>
    <t>Государственная итоговая аттестация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</si>
  <si>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</si>
  <si>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</si>
  <si>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Дисциплин, МДК</t>
  </si>
  <si>
    <t>УП</t>
  </si>
  <si>
    <t>ПП</t>
  </si>
  <si>
    <t>экзаменов</t>
  </si>
  <si>
    <t>1</t>
  </si>
  <si>
    <t>2</t>
  </si>
  <si>
    <t xml:space="preserve">диф.зачетов </t>
  </si>
  <si>
    <t xml:space="preserve">зачетов </t>
  </si>
  <si>
    <t xml:space="preserve">Русский язык и литература </t>
  </si>
  <si>
    <t>ОУД.01</t>
  </si>
  <si>
    <t>-,-,-,-,Э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</si>
  <si>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</si>
  <si>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</si>
  <si>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</si>
  <si>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</si>
  <si>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</si>
  <si>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</si>
  <si>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</si>
  <si>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</si>
  <si>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</si>
  <si>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</si>
  <si>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</si>
  <si>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</si>
  <si>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</si>
  <si>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</si>
  <si>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</si>
  <si>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</si>
  <si>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</si>
  <si>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</si>
  <si>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16 нед</t>
  </si>
  <si>
    <t>16 нед.</t>
  </si>
  <si>
    <t>23 нед.</t>
  </si>
  <si>
    <t>23 нед</t>
  </si>
  <si>
    <t>21 нед.</t>
  </si>
  <si>
    <t>-,-,Э</t>
  </si>
  <si>
    <t>-,-,-,-.-,ДЗ</t>
  </si>
  <si>
    <t>-,-,-,-,-,ДЗ</t>
  </si>
  <si>
    <t>Индивидуальный проект</t>
  </si>
  <si>
    <t>360</t>
  </si>
  <si>
    <t>690</t>
  </si>
  <si>
    <t>270</t>
  </si>
  <si>
    <t>2 н.</t>
  </si>
  <si>
    <t>Государственная (итоговая) аттестация с 11.06.2018 г  по 24.06.2018 г:                          защита выпускной квалификационной работы</t>
  </si>
  <si>
    <t>Математика: алгебра и начала математического анализа, геометрия</t>
  </si>
  <si>
    <t>612</t>
  </si>
  <si>
    <t>Основы учебно-исследовательской работы студента (ОУИРС)</t>
  </si>
  <si>
    <t>УД.14</t>
  </si>
  <si>
    <t>УД.15</t>
  </si>
  <si>
    <t>УД.16</t>
  </si>
  <si>
    <t>УД.17</t>
  </si>
  <si>
    <t>УД.18</t>
  </si>
  <si>
    <t>З,З,ДЗ</t>
  </si>
  <si>
    <t>-,-.-,ДЗ</t>
  </si>
  <si>
    <t>-,-,-,-,-,З</t>
  </si>
  <si>
    <t>684</t>
  </si>
  <si>
    <t>72</t>
  </si>
  <si>
    <t>Общеобразовательный цикл</t>
  </si>
  <si>
    <t>Техническое черчение</t>
  </si>
  <si>
    <t>Электротехника</t>
  </si>
  <si>
    <t>Электроматериаловедение</t>
  </si>
  <si>
    <t>Автоматизация производства</t>
  </si>
  <si>
    <t>Основы экономики</t>
  </si>
  <si>
    <t>Общая технология электромонтажных работ</t>
  </si>
  <si>
    <t>ОП.06</t>
  </si>
  <si>
    <t>ОП.07</t>
  </si>
  <si>
    <t>Монтаж осветительных электропроводок и оборудования</t>
  </si>
  <si>
    <t>Технология монтажа осветительных электропроводок и оборудования</t>
  </si>
  <si>
    <t>ПМ.02</t>
  </si>
  <si>
    <t>Монтаж кабельных сетей</t>
  </si>
  <si>
    <t>МДК.02.01</t>
  </si>
  <si>
    <t>УП.02</t>
  </si>
  <si>
    <t>ПП.02</t>
  </si>
  <si>
    <t>Технология монтажа кабелей</t>
  </si>
  <si>
    <t>-,-,-,Э</t>
  </si>
  <si>
    <t>8</t>
  </si>
  <si>
    <t>486</t>
  </si>
  <si>
    <t>228</t>
  </si>
  <si>
    <t>Э(к)</t>
  </si>
  <si>
    <t>4</t>
  </si>
  <si>
    <t>84</t>
  </si>
  <si>
    <t>120</t>
  </si>
  <si>
    <t>294</t>
  </si>
  <si>
    <t>ИТОГО</t>
  </si>
  <si>
    <t>-,-,-,-,-,-,З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</si>
  <si>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 08.01.18 Электромонтажник электрических сетей и электрооборудования (2015-2018 уч.год)</t>
  </si>
  <si>
    <t>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</si>
</sst>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left" vertical="top" wrapText="1"/>
    </xf>
    <xf numFmtId="0" fontId="7" fillId="34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left" vertical="top" wrapText="1"/>
    </xf>
    <xf numFmtId="0" fontId="15" fillId="36" borderId="23" xfId="0" applyFont="1" applyFill="1" applyBorder="1" applyAlignment="1">
      <alignment horizontal="left" vertical="top" wrapText="1"/>
    </xf>
    <xf numFmtId="0" fontId="7" fillId="36" borderId="17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left" vertical="top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left" vertical="top" wrapText="1"/>
    </xf>
    <xf numFmtId="0" fontId="19" fillId="36" borderId="23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center" vertical="center" wrapText="1"/>
    </xf>
    <xf numFmtId="49" fontId="14" fillId="37" borderId="23" xfId="0" applyNumberFormat="1" applyFont="1" applyFill="1" applyBorder="1" applyAlignment="1">
      <alignment horizontal="center" vertical="center" wrapText="1"/>
    </xf>
    <xf numFmtId="49" fontId="17" fillId="36" borderId="23" xfId="0" applyNumberFormat="1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top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12" fillId="38" borderId="15" xfId="0" applyNumberFormat="1" applyFont="1" applyFill="1" applyBorder="1" applyAlignment="1">
      <alignment horizontal="center" vertical="center" wrapText="1"/>
    </xf>
    <xf numFmtId="49" fontId="12" fillId="38" borderId="16" xfId="0" applyNumberFormat="1" applyFont="1" applyFill="1" applyBorder="1" applyAlignment="1">
      <alignment horizontal="center" vertical="center" wrapText="1"/>
    </xf>
    <xf numFmtId="49" fontId="12" fillId="38" borderId="17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9" fontId="12" fillId="39" borderId="15" xfId="0" applyNumberFormat="1" applyFont="1" applyFill="1" applyBorder="1" applyAlignment="1">
      <alignment horizontal="center" vertical="center" wrapText="1"/>
    </xf>
    <xf numFmtId="49" fontId="12" fillId="39" borderId="16" xfId="0" applyNumberFormat="1" applyFont="1" applyFill="1" applyBorder="1" applyAlignment="1">
      <alignment horizontal="center" vertical="center" wrapText="1"/>
    </xf>
    <xf numFmtId="49" fontId="12" fillId="39" borderId="17" xfId="0" applyNumberFormat="1" applyFont="1" applyFill="1" applyBorder="1" applyAlignment="1">
      <alignment horizontal="center" vertical="center" wrapText="1"/>
    </xf>
    <xf numFmtId="49" fontId="12" fillId="39" borderId="29" xfId="0" applyNumberFormat="1" applyFont="1" applyFill="1" applyBorder="1" applyAlignment="1">
      <alignment horizontal="center" vertical="center" wrapText="1"/>
    </xf>
    <xf numFmtId="49" fontId="12" fillId="39" borderId="30" xfId="0" applyNumberFormat="1" applyFont="1" applyFill="1" applyBorder="1" applyAlignment="1">
      <alignment horizontal="center" vertical="center" wrapText="1"/>
    </xf>
    <xf numFmtId="49" fontId="12" fillId="39" borderId="31" xfId="0" applyNumberFormat="1" applyFont="1" applyFill="1" applyBorder="1" applyAlignment="1">
      <alignment horizontal="center" vertical="center" wrapText="1"/>
    </xf>
    <xf numFmtId="49" fontId="12" fillId="39" borderId="32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11" fillId="40" borderId="15" xfId="0" applyFont="1" applyFill="1" applyBorder="1" applyAlignment="1">
      <alignment horizontal="center" vertical="center" wrapText="1"/>
    </xf>
    <xf numFmtId="0" fontId="11" fillId="41" borderId="17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>
      <alignment horizontal="center" vertical="center" wrapText="1"/>
    </xf>
    <xf numFmtId="0" fontId="7" fillId="11" borderId="35" xfId="0" applyFont="1" applyFill="1" applyBorder="1" applyAlignment="1">
      <alignment horizontal="center" vertical="center" wrapText="1"/>
    </xf>
    <xf numFmtId="0" fontId="7" fillId="42" borderId="35" xfId="0" applyFont="1" applyFill="1" applyBorder="1" applyAlignment="1">
      <alignment horizontal="center" vertical="center" wrapText="1"/>
    </xf>
    <xf numFmtId="0" fontId="7" fillId="43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44" borderId="3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11" borderId="19" xfId="0" applyNumberFormat="1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45" borderId="40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7" fillId="46" borderId="42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1" fillId="41" borderId="36" xfId="0" applyFont="1" applyFill="1" applyBorder="1" applyAlignment="1">
      <alignment horizontal="center" vertical="center" wrapText="1"/>
    </xf>
    <xf numFmtId="0" fontId="12" fillId="41" borderId="16" xfId="0" applyFont="1" applyFill="1" applyBorder="1" applyAlignment="1">
      <alignment horizontal="center" vertical="center" wrapText="1"/>
    </xf>
    <xf numFmtId="0" fontId="11" fillId="41" borderId="39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7" fillId="43" borderId="2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7" fillId="42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44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left" vertical="top" wrapText="1"/>
    </xf>
    <xf numFmtId="49" fontId="17" fillId="47" borderId="23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48" borderId="17" xfId="0" applyFont="1" applyFill="1" applyBorder="1" applyAlignment="1">
      <alignment horizontal="center" vertical="center" wrapText="1"/>
    </xf>
    <xf numFmtId="0" fontId="11" fillId="44" borderId="1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0" fillId="0" borderId="0" xfId="0" applyNumberFormat="1" applyFont="1" applyBorder="1" applyAlignment="1">
      <alignment horizontal="right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left" vertical="top" wrapText="1"/>
    </xf>
    <xf numFmtId="0" fontId="12" fillId="0" borderId="50" xfId="0" applyFont="1" applyFill="1" applyBorder="1" applyAlignment="1">
      <alignment horizontal="left" vertical="top" wrapText="1"/>
    </xf>
    <xf numFmtId="49" fontId="21" fillId="0" borderId="5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top" wrapText="1"/>
    </xf>
    <xf numFmtId="0" fontId="12" fillId="0" borderId="51" xfId="0" applyFont="1" applyFill="1" applyBorder="1" applyAlignment="1">
      <alignment horizontal="left" vertical="top" wrapText="1"/>
    </xf>
    <xf numFmtId="49" fontId="21" fillId="0" borderId="51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vertical="top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/>
    </xf>
    <xf numFmtId="0" fontId="13" fillId="0" borderId="52" xfId="0" applyFont="1" applyFill="1" applyBorder="1" applyAlignment="1">
      <alignment horizontal="justify"/>
    </xf>
    <xf numFmtId="0" fontId="6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/>
    </xf>
    <xf numFmtId="0" fontId="13" fillId="0" borderId="53" xfId="0" applyFont="1" applyFill="1" applyBorder="1" applyAlignment="1">
      <alignment horizontal="justify"/>
    </xf>
    <xf numFmtId="0" fontId="13" fillId="0" borderId="54" xfId="0" applyFont="1" applyFill="1" applyBorder="1" applyAlignment="1">
      <alignment/>
    </xf>
    <xf numFmtId="0" fontId="13" fillId="0" borderId="55" xfId="0" applyFont="1" applyFill="1" applyBorder="1" applyAlignment="1">
      <alignment horizontal="justify"/>
    </xf>
    <xf numFmtId="0" fontId="14" fillId="0" borderId="23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justify"/>
    </xf>
    <xf numFmtId="0" fontId="12" fillId="0" borderId="17" xfId="0" applyFont="1" applyFill="1" applyBorder="1" applyAlignment="1">
      <alignment horizontal="center" vertical="center" wrapText="1"/>
    </xf>
    <xf numFmtId="49" fontId="17" fillId="49" borderId="23" xfId="0" applyNumberFormat="1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37" borderId="34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4" borderId="39" xfId="0" applyFont="1" applyFill="1" applyBorder="1" applyAlignment="1">
      <alignment horizontal="center" vertical="center" wrapText="1"/>
    </xf>
    <xf numFmtId="0" fontId="18" fillId="41" borderId="1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41" borderId="3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left" vertical="top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8" fillId="50" borderId="19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51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2" fillId="0" borderId="58" xfId="0" applyFont="1" applyFill="1" applyBorder="1" applyAlignment="1">
      <alignment horizontal="right"/>
    </xf>
    <xf numFmtId="0" fontId="23" fillId="52" borderId="59" xfId="0" applyFont="1" applyFill="1" applyBorder="1" applyAlignment="1">
      <alignment horizontal="right"/>
    </xf>
    <xf numFmtId="0" fontId="7" fillId="53" borderId="6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7" fillId="5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11" fillId="44" borderId="15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24" xfId="42" applyNumberFormat="1" applyFont="1" applyFill="1" applyBorder="1" applyAlignment="1" applyProtection="1">
      <alignment horizontal="center" vertical="top" wrapText="1"/>
      <protection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33" borderId="48" xfId="0" applyFont="1" applyFill="1" applyBorder="1" applyAlignment="1">
      <alignment horizontal="left" vertical="top" wrapText="1"/>
    </xf>
    <xf numFmtId="0" fontId="7" fillId="33" borderId="49" xfId="0" applyFont="1" applyFill="1" applyBorder="1" applyAlignment="1">
      <alignment horizontal="left" vertical="top" wrapText="1"/>
    </xf>
    <xf numFmtId="0" fontId="9" fillId="11" borderId="48" xfId="0" applyFont="1" applyFill="1" applyBorder="1" applyAlignment="1">
      <alignment horizontal="left" vertical="top" wrapText="1"/>
    </xf>
    <xf numFmtId="0" fontId="9" fillId="11" borderId="49" xfId="0" applyFont="1" applyFill="1" applyBorder="1" applyAlignment="1">
      <alignment horizontal="left" vertical="top" wrapText="1"/>
    </xf>
    <xf numFmtId="0" fontId="9" fillId="54" borderId="48" xfId="0" applyFont="1" applyFill="1" applyBorder="1" applyAlignment="1">
      <alignment horizontal="left" vertical="top" wrapText="1"/>
    </xf>
    <xf numFmtId="0" fontId="9" fillId="54" borderId="49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42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64"/>
  <sheetViews>
    <sheetView zoomScale="70" zoomScaleNormal="70" zoomScaleSheetLayoutView="80" zoomScalePageLayoutView="80" workbookViewId="0" topLeftCell="A29">
      <selection activeCell="F36" sqref="F36"/>
    </sheetView>
  </sheetViews>
  <sheetFormatPr defaultColWidth="11.625" defaultRowHeight="12.75"/>
  <cols>
    <col min="1" max="1" width="11.625" style="1" customWidth="1"/>
    <col min="2" max="2" width="44.125" style="0" customWidth="1"/>
    <col min="3" max="3" width="15.75390625" style="0" customWidth="1"/>
    <col min="4" max="4" width="9.125" style="0" customWidth="1"/>
    <col min="5" max="5" width="7.75390625" style="0" customWidth="1"/>
    <col min="6" max="6" width="10.125" style="0" customWidth="1"/>
    <col min="7" max="7" width="10.25390625" style="0" customWidth="1"/>
    <col min="8" max="8" width="8.375" style="0" customWidth="1"/>
    <col min="9" max="9" width="10.875" style="0" customWidth="1"/>
    <col min="10" max="10" width="10.625" style="0" customWidth="1"/>
    <col min="11" max="11" width="9.875" style="0" customWidth="1"/>
    <col min="12" max="12" width="9.375" style="0" customWidth="1"/>
    <col min="13" max="13" width="10.25390625" style="0" customWidth="1"/>
    <col min="14" max="14" width="9.875" style="0" customWidth="1"/>
    <col min="15" max="15" width="8.75390625" style="0" customWidth="1"/>
    <col min="16" max="16" width="7.625" style="0" customWidth="1"/>
  </cols>
  <sheetData>
    <row r="1" spans="1:15" s="2" customFormat="1" ht="74.25" customHeight="1" thickBot="1">
      <c r="A1" s="214" t="s">
        <v>147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2" customFormat="1" ht="12.75" customHeight="1" thickBot="1">
      <c r="A2" s="216" t="s">
        <v>0</v>
      </c>
      <c r="B2" s="219" t="s">
        <v>1</v>
      </c>
      <c r="C2" s="220" t="s">
        <v>2</v>
      </c>
      <c r="D2" s="221" t="s">
        <v>3</v>
      </c>
      <c r="E2" s="221"/>
      <c r="F2" s="221"/>
      <c r="G2" s="221"/>
      <c r="H2" s="221"/>
      <c r="I2" s="221"/>
      <c r="J2" s="222" t="s">
        <v>4</v>
      </c>
      <c r="K2" s="222"/>
      <c r="L2" s="222"/>
      <c r="M2" s="222"/>
      <c r="N2" s="222"/>
      <c r="O2" s="222"/>
    </row>
    <row r="3" spans="1:15" ht="17.25" customHeight="1" thickBot="1">
      <c r="A3" s="217"/>
      <c r="B3" s="219"/>
      <c r="C3" s="220"/>
      <c r="D3" s="223" t="s">
        <v>5</v>
      </c>
      <c r="E3" s="224"/>
      <c r="F3" s="223" t="s">
        <v>6</v>
      </c>
      <c r="G3" s="219" t="s">
        <v>7</v>
      </c>
      <c r="H3" s="219"/>
      <c r="I3" s="219"/>
      <c r="J3" s="225" t="s">
        <v>8</v>
      </c>
      <c r="K3" s="225"/>
      <c r="L3" s="225" t="s">
        <v>9</v>
      </c>
      <c r="M3" s="225"/>
      <c r="N3" s="226" t="s">
        <v>10</v>
      </c>
      <c r="O3" s="226"/>
    </row>
    <row r="4" spans="1:15" ht="12.75" customHeight="1" thickBot="1">
      <c r="A4" s="217"/>
      <c r="B4" s="219"/>
      <c r="C4" s="220"/>
      <c r="D4" s="223"/>
      <c r="E4" s="224"/>
      <c r="F4" s="223"/>
      <c r="G4" s="227" t="s">
        <v>11</v>
      </c>
      <c r="H4" s="224"/>
      <c r="I4" s="228" t="s">
        <v>12</v>
      </c>
      <c r="J4" s="4" t="s">
        <v>13</v>
      </c>
      <c r="K4" s="3" t="s">
        <v>14</v>
      </c>
      <c r="L4" s="5" t="s">
        <v>15</v>
      </c>
      <c r="M4" s="5" t="s">
        <v>16</v>
      </c>
      <c r="N4" s="4" t="s">
        <v>17</v>
      </c>
      <c r="O4" s="3" t="s">
        <v>18</v>
      </c>
    </row>
    <row r="5" spans="1:15" ht="13.5" thickBot="1">
      <c r="A5" s="218"/>
      <c r="B5" s="219"/>
      <c r="C5" s="220"/>
      <c r="D5" s="223"/>
      <c r="E5" s="224"/>
      <c r="F5" s="223"/>
      <c r="G5" s="227"/>
      <c r="H5" s="224"/>
      <c r="I5" s="228"/>
      <c r="J5" s="6" t="s">
        <v>19</v>
      </c>
      <c r="K5" s="7" t="s">
        <v>94</v>
      </c>
      <c r="L5" s="8" t="s">
        <v>92</v>
      </c>
      <c r="M5" s="8" t="s">
        <v>95</v>
      </c>
      <c r="N5" s="6" t="s">
        <v>93</v>
      </c>
      <c r="O5" s="7" t="s">
        <v>96</v>
      </c>
    </row>
    <row r="6" spans="1:15" ht="15" thickBot="1">
      <c r="A6" s="229" t="s">
        <v>119</v>
      </c>
      <c r="B6" s="230"/>
      <c r="C6" s="186"/>
      <c r="D6" s="93">
        <f aca="true" t="shared" si="0" ref="D6:O6">SUM(D7,D14,D22)</f>
        <v>3082</v>
      </c>
      <c r="E6" s="93">
        <f t="shared" si="0"/>
        <v>3082</v>
      </c>
      <c r="F6" s="93">
        <f t="shared" si="0"/>
        <v>1030</v>
      </c>
      <c r="G6" s="93">
        <f t="shared" si="0"/>
        <v>2052</v>
      </c>
      <c r="H6" s="93">
        <f>SUM(J6:O6)</f>
        <v>2052</v>
      </c>
      <c r="I6" s="93">
        <f t="shared" si="0"/>
        <v>285</v>
      </c>
      <c r="J6" s="93">
        <f t="shared" si="0"/>
        <v>425</v>
      </c>
      <c r="K6" s="93">
        <f t="shared" si="0"/>
        <v>615</v>
      </c>
      <c r="L6" s="93">
        <f t="shared" si="0"/>
        <v>388</v>
      </c>
      <c r="M6" s="93">
        <f t="shared" si="0"/>
        <v>471</v>
      </c>
      <c r="N6" s="93">
        <f t="shared" si="0"/>
        <v>132</v>
      </c>
      <c r="O6" s="93">
        <f t="shared" si="0"/>
        <v>21</v>
      </c>
    </row>
    <row r="7" spans="1:15" ht="18.75" customHeight="1" thickBot="1">
      <c r="A7" s="231" t="s">
        <v>88</v>
      </c>
      <c r="B7" s="232"/>
      <c r="C7" s="92"/>
      <c r="D7" s="75">
        <f aca="true" t="shared" si="1" ref="D7:O7">SUM(D8:D13)</f>
        <v>1680</v>
      </c>
      <c r="E7" s="76">
        <f t="shared" si="1"/>
        <v>1680</v>
      </c>
      <c r="F7" s="75">
        <f t="shared" si="1"/>
        <v>525</v>
      </c>
      <c r="G7" s="194">
        <f t="shared" si="1"/>
        <v>1155</v>
      </c>
      <c r="H7" s="117">
        <f t="shared" si="1"/>
        <v>1155</v>
      </c>
      <c r="I7" s="75">
        <f t="shared" si="1"/>
        <v>158</v>
      </c>
      <c r="J7" s="75">
        <f t="shared" si="1"/>
        <v>238</v>
      </c>
      <c r="K7" s="75">
        <f t="shared" si="1"/>
        <v>347</v>
      </c>
      <c r="L7" s="75">
        <f t="shared" si="1"/>
        <v>225</v>
      </c>
      <c r="M7" s="75">
        <f t="shared" si="1"/>
        <v>245</v>
      </c>
      <c r="N7" s="75">
        <f t="shared" si="1"/>
        <v>100</v>
      </c>
      <c r="O7" s="89">
        <f t="shared" si="1"/>
        <v>0</v>
      </c>
    </row>
    <row r="8" spans="1:15" ht="21" customHeight="1">
      <c r="A8" s="132" t="s">
        <v>72</v>
      </c>
      <c r="B8" s="133" t="s">
        <v>71</v>
      </c>
      <c r="C8" s="134" t="s">
        <v>73</v>
      </c>
      <c r="D8" s="112">
        <f aca="true" t="shared" si="2" ref="D8:D19">SUM(G8,F8)</f>
        <v>405</v>
      </c>
      <c r="E8" s="84">
        <v>405</v>
      </c>
      <c r="F8" s="112">
        <v>120</v>
      </c>
      <c r="G8" s="141">
        <f aca="true" t="shared" si="3" ref="G8:G27">SUM(J8:O8)</f>
        <v>285</v>
      </c>
      <c r="H8" s="84">
        <v>285</v>
      </c>
      <c r="I8" s="90">
        <v>0</v>
      </c>
      <c r="J8" s="141">
        <v>51</v>
      </c>
      <c r="K8" s="90">
        <v>69</v>
      </c>
      <c r="L8" s="112">
        <v>48</v>
      </c>
      <c r="M8" s="112">
        <v>69</v>
      </c>
      <c r="N8" s="91">
        <v>48</v>
      </c>
      <c r="O8" s="90">
        <v>0</v>
      </c>
    </row>
    <row r="9" spans="1:15" ht="15.75" customHeight="1">
      <c r="A9" s="135" t="s">
        <v>74</v>
      </c>
      <c r="B9" s="136" t="s">
        <v>21</v>
      </c>
      <c r="C9" s="134" t="s">
        <v>30</v>
      </c>
      <c r="D9" s="20">
        <f t="shared" si="2"/>
        <v>256</v>
      </c>
      <c r="E9" s="21">
        <v>256</v>
      </c>
      <c r="F9" s="20">
        <v>85</v>
      </c>
      <c r="G9" s="25">
        <f t="shared" si="3"/>
        <v>171</v>
      </c>
      <c r="H9" s="21">
        <v>171</v>
      </c>
      <c r="I9" s="22">
        <v>0</v>
      </c>
      <c r="J9" s="25">
        <v>34</v>
      </c>
      <c r="K9" s="22">
        <v>69</v>
      </c>
      <c r="L9" s="20">
        <v>32</v>
      </c>
      <c r="M9" s="124">
        <v>36</v>
      </c>
      <c r="N9" s="25">
        <v>0</v>
      </c>
      <c r="O9" s="22">
        <v>0</v>
      </c>
    </row>
    <row r="10" spans="1:15" ht="31.5" customHeight="1">
      <c r="A10" s="135" t="s">
        <v>75</v>
      </c>
      <c r="B10" s="136" t="s">
        <v>106</v>
      </c>
      <c r="C10" s="134" t="s">
        <v>73</v>
      </c>
      <c r="D10" s="20">
        <f t="shared" si="2"/>
        <v>399</v>
      </c>
      <c r="E10" s="17">
        <v>399</v>
      </c>
      <c r="F10" s="20">
        <v>114</v>
      </c>
      <c r="G10" s="25">
        <f t="shared" si="3"/>
        <v>285</v>
      </c>
      <c r="H10" s="17">
        <v>285</v>
      </c>
      <c r="I10" s="22">
        <v>0</v>
      </c>
      <c r="J10" s="25">
        <v>51</v>
      </c>
      <c r="K10" s="22">
        <v>69</v>
      </c>
      <c r="L10" s="20">
        <v>48</v>
      </c>
      <c r="M10" s="20">
        <v>65</v>
      </c>
      <c r="N10" s="72">
        <v>52</v>
      </c>
      <c r="O10" s="22">
        <v>0</v>
      </c>
    </row>
    <row r="11" spans="1:15" ht="15.75">
      <c r="A11" s="135" t="s">
        <v>76</v>
      </c>
      <c r="B11" s="136" t="s">
        <v>22</v>
      </c>
      <c r="C11" s="137" t="s">
        <v>30</v>
      </c>
      <c r="D11" s="20">
        <f t="shared" si="2"/>
        <v>256</v>
      </c>
      <c r="E11" s="17">
        <v>256</v>
      </c>
      <c r="F11" s="20">
        <v>85</v>
      </c>
      <c r="G11" s="25">
        <f t="shared" si="3"/>
        <v>171</v>
      </c>
      <c r="H11" s="17">
        <v>171</v>
      </c>
      <c r="I11" s="22">
        <v>0</v>
      </c>
      <c r="J11" s="25">
        <v>34</v>
      </c>
      <c r="K11" s="22">
        <v>46</v>
      </c>
      <c r="L11" s="20">
        <v>32</v>
      </c>
      <c r="M11" s="73">
        <v>59</v>
      </c>
      <c r="N11" s="25">
        <v>0</v>
      </c>
      <c r="O11" s="22">
        <v>0</v>
      </c>
    </row>
    <row r="12" spans="1:15" ht="21" customHeight="1">
      <c r="A12" s="135" t="s">
        <v>77</v>
      </c>
      <c r="B12" s="136" t="s">
        <v>28</v>
      </c>
      <c r="C12" s="137" t="s">
        <v>114</v>
      </c>
      <c r="D12" s="20">
        <f>SUM(G12,F12)</f>
        <v>256</v>
      </c>
      <c r="E12" s="17">
        <v>256</v>
      </c>
      <c r="F12" s="20">
        <v>85</v>
      </c>
      <c r="G12" s="25">
        <f t="shared" si="3"/>
        <v>171</v>
      </c>
      <c r="H12" s="17">
        <v>171</v>
      </c>
      <c r="I12" s="22">
        <v>158</v>
      </c>
      <c r="J12" s="25">
        <v>51</v>
      </c>
      <c r="K12" s="22">
        <v>71</v>
      </c>
      <c r="L12" s="20">
        <v>49</v>
      </c>
      <c r="M12" s="20">
        <v>0</v>
      </c>
      <c r="N12" s="25">
        <v>0</v>
      </c>
      <c r="O12" s="22">
        <v>0</v>
      </c>
    </row>
    <row r="13" spans="1:15" ht="20.25" customHeight="1" thickBot="1">
      <c r="A13" s="138" t="s">
        <v>78</v>
      </c>
      <c r="B13" s="139" t="s">
        <v>29</v>
      </c>
      <c r="C13" s="140" t="s">
        <v>26</v>
      </c>
      <c r="D13" s="81">
        <f>SUM(G13,F13)</f>
        <v>108</v>
      </c>
      <c r="E13" s="78">
        <v>108</v>
      </c>
      <c r="F13" s="81">
        <v>36</v>
      </c>
      <c r="G13" s="131">
        <f>SUM(J13:O13)</f>
        <v>72</v>
      </c>
      <c r="H13" s="78">
        <v>72</v>
      </c>
      <c r="I13" s="130">
        <v>0</v>
      </c>
      <c r="J13" s="131">
        <v>17</v>
      </c>
      <c r="K13" s="130">
        <v>23</v>
      </c>
      <c r="L13" s="81">
        <v>16</v>
      </c>
      <c r="M13" s="97">
        <v>16</v>
      </c>
      <c r="N13" s="82">
        <v>0</v>
      </c>
      <c r="O13" s="83">
        <v>0</v>
      </c>
    </row>
    <row r="14" spans="1:15" ht="30" customHeight="1" thickBot="1">
      <c r="A14" s="233" t="s">
        <v>89</v>
      </c>
      <c r="B14" s="234"/>
      <c r="C14" s="88"/>
      <c r="D14" s="75">
        <f aca="true" t="shared" si="4" ref="D14:O14">SUM(D15:D21)</f>
        <v>1075</v>
      </c>
      <c r="E14" s="77">
        <f t="shared" si="4"/>
        <v>1075</v>
      </c>
      <c r="F14" s="75">
        <f t="shared" si="4"/>
        <v>358</v>
      </c>
      <c r="G14" s="194">
        <f t="shared" si="4"/>
        <v>717</v>
      </c>
      <c r="H14" s="113">
        <f>SUM(J14:O14)</f>
        <v>717</v>
      </c>
      <c r="I14" s="75">
        <f t="shared" si="4"/>
        <v>127</v>
      </c>
      <c r="J14" s="75">
        <f t="shared" si="4"/>
        <v>153</v>
      </c>
      <c r="K14" s="75">
        <f t="shared" si="4"/>
        <v>208</v>
      </c>
      <c r="L14" s="75">
        <f t="shared" si="4"/>
        <v>112</v>
      </c>
      <c r="M14" s="75">
        <f t="shared" si="4"/>
        <v>191</v>
      </c>
      <c r="N14" s="75">
        <f t="shared" si="4"/>
        <v>32</v>
      </c>
      <c r="O14" s="89">
        <f t="shared" si="4"/>
        <v>21</v>
      </c>
    </row>
    <row r="15" spans="1:15" ht="18" customHeight="1">
      <c r="A15" s="132" t="s">
        <v>79</v>
      </c>
      <c r="B15" s="133" t="s">
        <v>34</v>
      </c>
      <c r="C15" s="144" t="s">
        <v>136</v>
      </c>
      <c r="D15" s="112">
        <f>SUM(G15,F15)</f>
        <v>162</v>
      </c>
      <c r="E15" s="84">
        <v>162</v>
      </c>
      <c r="F15" s="112">
        <v>54</v>
      </c>
      <c r="G15" s="141">
        <f>SUM(J15:O15)</f>
        <v>108</v>
      </c>
      <c r="H15" s="84">
        <v>108</v>
      </c>
      <c r="I15" s="90">
        <v>54</v>
      </c>
      <c r="J15" s="141">
        <v>17</v>
      </c>
      <c r="K15" s="90">
        <v>23</v>
      </c>
      <c r="L15" s="112">
        <v>32</v>
      </c>
      <c r="M15" s="164">
        <v>36</v>
      </c>
      <c r="N15" s="141">
        <v>0</v>
      </c>
      <c r="O15" s="90">
        <v>0</v>
      </c>
    </row>
    <row r="16" spans="1:15" ht="15.75">
      <c r="A16" s="135" t="s">
        <v>80</v>
      </c>
      <c r="B16" s="136" t="s">
        <v>35</v>
      </c>
      <c r="C16" s="145" t="s">
        <v>136</v>
      </c>
      <c r="D16" s="20">
        <f>SUM(G16,F16)</f>
        <v>270</v>
      </c>
      <c r="E16" s="17">
        <v>270</v>
      </c>
      <c r="F16" s="20">
        <v>90</v>
      </c>
      <c r="G16" s="25">
        <f>SUM(J16:O16)</f>
        <v>180</v>
      </c>
      <c r="H16" s="17">
        <v>180</v>
      </c>
      <c r="I16" s="22">
        <v>14</v>
      </c>
      <c r="J16" s="25">
        <v>34</v>
      </c>
      <c r="K16" s="22">
        <v>46</v>
      </c>
      <c r="L16" s="20">
        <v>32</v>
      </c>
      <c r="M16" s="119">
        <v>68</v>
      </c>
      <c r="N16" s="25">
        <v>0</v>
      </c>
      <c r="O16" s="22">
        <v>0</v>
      </c>
    </row>
    <row r="17" spans="1:15" ht="15.75">
      <c r="A17" s="135" t="s">
        <v>81</v>
      </c>
      <c r="B17" s="136" t="s">
        <v>25</v>
      </c>
      <c r="C17" s="137" t="s">
        <v>115</v>
      </c>
      <c r="D17" s="20">
        <f t="shared" si="2"/>
        <v>171</v>
      </c>
      <c r="E17" s="17">
        <v>171</v>
      </c>
      <c r="F17" s="20">
        <v>57</v>
      </c>
      <c r="G17" s="25">
        <f t="shared" si="3"/>
        <v>114</v>
      </c>
      <c r="H17" s="17">
        <v>114</v>
      </c>
      <c r="I17" s="22">
        <v>5</v>
      </c>
      <c r="J17" s="25">
        <v>34</v>
      </c>
      <c r="K17" s="22">
        <v>23</v>
      </c>
      <c r="L17" s="20">
        <v>16</v>
      </c>
      <c r="M17" s="124">
        <v>41</v>
      </c>
      <c r="N17" s="25">
        <v>0</v>
      </c>
      <c r="O17" s="22">
        <v>0</v>
      </c>
    </row>
    <row r="18" spans="1:18" ht="33" customHeight="1">
      <c r="A18" s="135" t="s">
        <v>82</v>
      </c>
      <c r="B18" s="136" t="s">
        <v>23</v>
      </c>
      <c r="C18" s="137" t="s">
        <v>98</v>
      </c>
      <c r="D18" s="20">
        <f>SUM(G18,F18)</f>
        <v>256</v>
      </c>
      <c r="E18" s="17">
        <v>256</v>
      </c>
      <c r="F18" s="20">
        <v>85</v>
      </c>
      <c r="G18" s="25">
        <f>SUM(J18:O18)</f>
        <v>171</v>
      </c>
      <c r="H18" s="17">
        <v>171</v>
      </c>
      <c r="I18" s="22">
        <v>0</v>
      </c>
      <c r="J18" s="25">
        <v>17</v>
      </c>
      <c r="K18" s="22">
        <v>23</v>
      </c>
      <c r="L18" s="20">
        <v>32</v>
      </c>
      <c r="M18" s="20">
        <v>46</v>
      </c>
      <c r="N18" s="25">
        <v>32</v>
      </c>
      <c r="O18" s="74">
        <v>21</v>
      </c>
      <c r="R18" t="s">
        <v>24</v>
      </c>
    </row>
    <row r="19" spans="1:15" ht="15.75">
      <c r="A19" s="135" t="s">
        <v>83</v>
      </c>
      <c r="B19" s="136" t="s">
        <v>27</v>
      </c>
      <c r="C19" s="137" t="s">
        <v>32</v>
      </c>
      <c r="D19" s="20">
        <f t="shared" si="2"/>
        <v>54</v>
      </c>
      <c r="E19" s="17">
        <v>54</v>
      </c>
      <c r="F19" s="20">
        <v>18</v>
      </c>
      <c r="G19" s="25">
        <f t="shared" si="3"/>
        <v>36</v>
      </c>
      <c r="H19" s="17">
        <v>36</v>
      </c>
      <c r="I19" s="22">
        <v>18</v>
      </c>
      <c r="J19" s="25">
        <v>17</v>
      </c>
      <c r="K19" s="74">
        <v>19</v>
      </c>
      <c r="L19" s="16">
        <v>0</v>
      </c>
      <c r="M19" s="20">
        <v>0</v>
      </c>
      <c r="N19" s="19">
        <v>0</v>
      </c>
      <c r="O19" s="18">
        <v>0</v>
      </c>
    </row>
    <row r="20" spans="1:15" ht="15.75">
      <c r="A20" s="138" t="s">
        <v>84</v>
      </c>
      <c r="B20" s="139" t="s">
        <v>85</v>
      </c>
      <c r="C20" s="140" t="s">
        <v>41</v>
      </c>
      <c r="D20" s="81">
        <f>SUM(G20,F20)</f>
        <v>108</v>
      </c>
      <c r="E20" s="78">
        <v>108</v>
      </c>
      <c r="F20" s="81">
        <v>36</v>
      </c>
      <c r="G20" s="131">
        <f t="shared" si="3"/>
        <v>72</v>
      </c>
      <c r="H20" s="78">
        <v>72</v>
      </c>
      <c r="I20" s="130">
        <v>18</v>
      </c>
      <c r="J20" s="131">
        <v>17</v>
      </c>
      <c r="K20" s="79">
        <v>55</v>
      </c>
      <c r="L20" s="80">
        <v>0</v>
      </c>
      <c r="M20" s="81">
        <v>0</v>
      </c>
      <c r="N20" s="82">
        <v>0</v>
      </c>
      <c r="O20" s="83">
        <v>0</v>
      </c>
    </row>
    <row r="21" spans="1:15" ht="16.5" thickBot="1">
      <c r="A21" s="142" t="s">
        <v>86</v>
      </c>
      <c r="B21" s="143" t="s">
        <v>87</v>
      </c>
      <c r="C21" s="146" t="s">
        <v>32</v>
      </c>
      <c r="D21" s="109">
        <f>SUM(G21,F21)</f>
        <v>54</v>
      </c>
      <c r="E21" s="106">
        <v>54</v>
      </c>
      <c r="F21" s="109">
        <v>18</v>
      </c>
      <c r="G21" s="166">
        <f t="shared" si="3"/>
        <v>36</v>
      </c>
      <c r="H21" s="106">
        <v>36</v>
      </c>
      <c r="I21" s="107">
        <v>18</v>
      </c>
      <c r="J21" s="166">
        <v>17</v>
      </c>
      <c r="K21" s="167">
        <v>19</v>
      </c>
      <c r="L21" s="108">
        <v>0</v>
      </c>
      <c r="M21" s="109">
        <v>0</v>
      </c>
      <c r="N21" s="110">
        <v>0</v>
      </c>
      <c r="O21" s="111">
        <v>0</v>
      </c>
    </row>
    <row r="22" spans="1:15" ht="15.75" customHeight="1" thickBot="1">
      <c r="A22" s="233" t="s">
        <v>90</v>
      </c>
      <c r="B22" s="234"/>
      <c r="C22" s="88"/>
      <c r="D22" s="75">
        <f>SUM(D23:D27)</f>
        <v>327</v>
      </c>
      <c r="E22" s="77">
        <f>SUM(E23:E27)</f>
        <v>327</v>
      </c>
      <c r="F22" s="75">
        <f>SUM(F23:F27)</f>
        <v>147</v>
      </c>
      <c r="G22" s="194">
        <f>SUM(G23:G27)</f>
        <v>180</v>
      </c>
      <c r="H22" s="113">
        <f>SUM(J23:O27)</f>
        <v>180</v>
      </c>
      <c r="I22" s="75">
        <f aca="true" t="shared" si="5" ref="I22:O22">SUM(I23:I27)</f>
        <v>0</v>
      </c>
      <c r="J22" s="75">
        <f t="shared" si="5"/>
        <v>34</v>
      </c>
      <c r="K22" s="75">
        <f t="shared" si="5"/>
        <v>60</v>
      </c>
      <c r="L22" s="75">
        <f t="shared" si="5"/>
        <v>51</v>
      </c>
      <c r="M22" s="75">
        <f t="shared" si="5"/>
        <v>35</v>
      </c>
      <c r="N22" s="75">
        <f t="shared" si="5"/>
        <v>0</v>
      </c>
      <c r="O22" s="75">
        <f t="shared" si="5"/>
        <v>0</v>
      </c>
    </row>
    <row r="23" spans="1:15" ht="17.25" customHeight="1">
      <c r="A23" s="132" t="s">
        <v>109</v>
      </c>
      <c r="B23" s="133" t="s">
        <v>31</v>
      </c>
      <c r="C23" s="134" t="s">
        <v>26</v>
      </c>
      <c r="D23" s="112">
        <f>SUM(G23,F23)</f>
        <v>85</v>
      </c>
      <c r="E23" s="84">
        <v>85</v>
      </c>
      <c r="F23" s="112">
        <v>28</v>
      </c>
      <c r="G23" s="141">
        <f t="shared" si="3"/>
        <v>57</v>
      </c>
      <c r="H23" s="84">
        <v>57</v>
      </c>
      <c r="I23" s="90">
        <v>0</v>
      </c>
      <c r="J23" s="141">
        <v>17</v>
      </c>
      <c r="K23" s="90">
        <v>23</v>
      </c>
      <c r="L23" s="99">
        <v>17</v>
      </c>
      <c r="M23" s="85">
        <v>0</v>
      </c>
      <c r="N23" s="86">
        <v>0</v>
      </c>
      <c r="O23" s="87">
        <v>0</v>
      </c>
    </row>
    <row r="24" spans="1:15" ht="17.25" customHeight="1">
      <c r="A24" s="135" t="s">
        <v>110</v>
      </c>
      <c r="B24" s="136" t="s">
        <v>33</v>
      </c>
      <c r="C24" s="137" t="s">
        <v>32</v>
      </c>
      <c r="D24" s="20">
        <f>SUM(G24,F24)</f>
        <v>54</v>
      </c>
      <c r="E24" s="17">
        <v>54</v>
      </c>
      <c r="F24" s="20">
        <v>18</v>
      </c>
      <c r="G24" s="25">
        <f t="shared" si="3"/>
        <v>36</v>
      </c>
      <c r="H24" s="17">
        <v>36</v>
      </c>
      <c r="I24" s="22">
        <v>0</v>
      </c>
      <c r="J24" s="25">
        <v>17</v>
      </c>
      <c r="K24" s="74">
        <v>19</v>
      </c>
      <c r="L24" s="16">
        <v>0</v>
      </c>
      <c r="M24" s="16">
        <v>0</v>
      </c>
      <c r="N24" s="19">
        <v>0</v>
      </c>
      <c r="O24" s="18">
        <v>0</v>
      </c>
    </row>
    <row r="25" spans="1:15" ht="33" customHeight="1">
      <c r="A25" s="135" t="s">
        <v>111</v>
      </c>
      <c r="B25" s="136" t="s">
        <v>91</v>
      </c>
      <c r="C25" s="137" t="s">
        <v>26</v>
      </c>
      <c r="D25" s="20">
        <f>SUM(G25,F25)</f>
        <v>77</v>
      </c>
      <c r="E25" s="17">
        <v>77</v>
      </c>
      <c r="F25" s="20">
        <v>26</v>
      </c>
      <c r="G25" s="25">
        <f t="shared" si="3"/>
        <v>51</v>
      </c>
      <c r="H25" s="17">
        <v>51</v>
      </c>
      <c r="I25" s="22">
        <v>0</v>
      </c>
      <c r="J25" s="25">
        <v>0</v>
      </c>
      <c r="K25" s="22">
        <v>0</v>
      </c>
      <c r="L25" s="20">
        <v>16</v>
      </c>
      <c r="M25" s="73">
        <v>35</v>
      </c>
      <c r="N25" s="25">
        <v>0</v>
      </c>
      <c r="O25" s="18">
        <v>0</v>
      </c>
    </row>
    <row r="26" spans="1:15" ht="34.5" customHeight="1">
      <c r="A26" s="139" t="s">
        <v>112</v>
      </c>
      <c r="B26" s="139" t="s">
        <v>108</v>
      </c>
      <c r="C26" s="140" t="s">
        <v>26</v>
      </c>
      <c r="D26" s="131">
        <f>SUM(G26,F26)</f>
        <v>54</v>
      </c>
      <c r="E26" s="78">
        <v>54</v>
      </c>
      <c r="F26" s="130">
        <v>18</v>
      </c>
      <c r="G26" s="131">
        <f t="shared" si="3"/>
        <v>36</v>
      </c>
      <c r="H26" s="78">
        <v>36</v>
      </c>
      <c r="I26" s="130">
        <v>0</v>
      </c>
      <c r="J26" s="131">
        <v>0</v>
      </c>
      <c r="K26" s="130">
        <v>18</v>
      </c>
      <c r="L26" s="158">
        <v>18</v>
      </c>
      <c r="M26" s="130">
        <v>0</v>
      </c>
      <c r="N26" s="131">
        <v>0</v>
      </c>
      <c r="O26" s="83"/>
    </row>
    <row r="27" spans="1:15" ht="18" customHeight="1" thickBot="1">
      <c r="A27" s="143" t="s">
        <v>113</v>
      </c>
      <c r="B27" s="143" t="s">
        <v>100</v>
      </c>
      <c r="C27" s="146"/>
      <c r="D27" s="166">
        <v>57</v>
      </c>
      <c r="E27" s="106">
        <v>57</v>
      </c>
      <c r="F27" s="107">
        <v>57</v>
      </c>
      <c r="G27" s="131">
        <f t="shared" si="3"/>
        <v>0</v>
      </c>
      <c r="H27" s="106">
        <v>0</v>
      </c>
      <c r="I27" s="107"/>
      <c r="J27" s="166">
        <v>0</v>
      </c>
      <c r="K27" s="107">
        <v>0</v>
      </c>
      <c r="L27" s="166">
        <v>0</v>
      </c>
      <c r="M27" s="107"/>
      <c r="N27" s="166"/>
      <c r="O27" s="107"/>
    </row>
    <row r="28" spans="1:15" ht="18" customHeight="1" thickBot="1">
      <c r="A28" s="9" t="s">
        <v>36</v>
      </c>
      <c r="B28" s="10" t="s">
        <v>37</v>
      </c>
      <c r="C28" s="23"/>
      <c r="D28" s="11">
        <f aca="true" t="shared" si="6" ref="D28:O28">SUM(D29:D35)</f>
        <v>468</v>
      </c>
      <c r="E28" s="12">
        <f t="shared" si="6"/>
        <v>472</v>
      </c>
      <c r="F28" s="11">
        <f t="shared" si="6"/>
        <v>148</v>
      </c>
      <c r="G28" s="14">
        <f t="shared" si="6"/>
        <v>320</v>
      </c>
      <c r="H28" s="63">
        <f>SUM(J28:O28)</f>
        <v>320</v>
      </c>
      <c r="I28" s="13">
        <f t="shared" si="6"/>
        <v>160</v>
      </c>
      <c r="J28" s="14">
        <f t="shared" si="6"/>
        <v>51</v>
      </c>
      <c r="K28" s="13">
        <f t="shared" si="6"/>
        <v>75</v>
      </c>
      <c r="L28" s="11">
        <f t="shared" si="6"/>
        <v>88</v>
      </c>
      <c r="M28" s="11">
        <f t="shared" si="6"/>
        <v>106</v>
      </c>
      <c r="N28" s="14">
        <f t="shared" si="6"/>
        <v>0</v>
      </c>
      <c r="O28" s="13">
        <f t="shared" si="6"/>
        <v>0</v>
      </c>
    </row>
    <row r="29" spans="1:15" ht="16.5" customHeight="1">
      <c r="A29" s="147" t="s">
        <v>38</v>
      </c>
      <c r="B29" s="148" t="s">
        <v>120</v>
      </c>
      <c r="C29" s="145" t="s">
        <v>30</v>
      </c>
      <c r="D29" s="20">
        <f aca="true" t="shared" si="7" ref="D29:D35">SUM(G29,F29)</f>
        <v>68</v>
      </c>
      <c r="E29" s="17">
        <v>68</v>
      </c>
      <c r="F29" s="20">
        <v>22</v>
      </c>
      <c r="G29" s="25">
        <f aca="true" t="shared" si="8" ref="G29:G35">SUM(J29:O29)</f>
        <v>46</v>
      </c>
      <c r="H29" s="17">
        <v>46</v>
      </c>
      <c r="I29" s="22">
        <v>21</v>
      </c>
      <c r="J29" s="25">
        <v>0</v>
      </c>
      <c r="K29" s="22">
        <v>0</v>
      </c>
      <c r="L29" s="20">
        <v>14</v>
      </c>
      <c r="M29" s="73">
        <v>32</v>
      </c>
      <c r="N29" s="19">
        <v>0</v>
      </c>
      <c r="O29" s="24">
        <v>0</v>
      </c>
    </row>
    <row r="30" spans="1:15" ht="27" customHeight="1">
      <c r="A30" s="150" t="s">
        <v>39</v>
      </c>
      <c r="B30" s="151" t="s">
        <v>121</v>
      </c>
      <c r="C30" s="145" t="s">
        <v>136</v>
      </c>
      <c r="D30" s="20">
        <f t="shared" si="7"/>
        <v>65</v>
      </c>
      <c r="E30" s="17">
        <v>69</v>
      </c>
      <c r="F30" s="20">
        <v>23</v>
      </c>
      <c r="G30" s="25">
        <f t="shared" si="8"/>
        <v>42</v>
      </c>
      <c r="H30" s="17">
        <v>42</v>
      </c>
      <c r="I30" s="22">
        <v>26</v>
      </c>
      <c r="J30" s="25">
        <v>0</v>
      </c>
      <c r="K30" s="22">
        <v>0</v>
      </c>
      <c r="L30" s="20">
        <v>0</v>
      </c>
      <c r="M30" s="119">
        <v>42</v>
      </c>
      <c r="N30" s="19">
        <v>0</v>
      </c>
      <c r="O30" s="24">
        <v>0</v>
      </c>
    </row>
    <row r="31" spans="1:15" ht="27" customHeight="1">
      <c r="A31" s="150" t="s">
        <v>40</v>
      </c>
      <c r="B31" s="151" t="s">
        <v>122</v>
      </c>
      <c r="C31" s="145" t="s">
        <v>41</v>
      </c>
      <c r="D31" s="20">
        <f t="shared" si="7"/>
        <v>63</v>
      </c>
      <c r="E31" s="17">
        <v>67</v>
      </c>
      <c r="F31" s="20">
        <v>21</v>
      </c>
      <c r="G31" s="25">
        <f t="shared" si="8"/>
        <v>42</v>
      </c>
      <c r="H31" s="17">
        <v>42</v>
      </c>
      <c r="I31" s="22">
        <v>21</v>
      </c>
      <c r="J31" s="25">
        <v>17</v>
      </c>
      <c r="K31" s="125">
        <v>25</v>
      </c>
      <c r="L31" s="20">
        <v>0</v>
      </c>
      <c r="M31" s="20">
        <v>0</v>
      </c>
      <c r="N31" s="19">
        <v>0</v>
      </c>
      <c r="O31" s="24">
        <v>0</v>
      </c>
    </row>
    <row r="32" spans="1:15" ht="23.25" customHeight="1">
      <c r="A32" s="150" t="s">
        <v>42</v>
      </c>
      <c r="B32" s="151" t="s">
        <v>123</v>
      </c>
      <c r="C32" s="145" t="s">
        <v>32</v>
      </c>
      <c r="D32" s="20">
        <f t="shared" si="7"/>
        <v>60</v>
      </c>
      <c r="E32" s="17">
        <v>56</v>
      </c>
      <c r="F32" s="20">
        <v>16</v>
      </c>
      <c r="G32" s="25">
        <f t="shared" si="8"/>
        <v>44</v>
      </c>
      <c r="H32" s="17">
        <v>44</v>
      </c>
      <c r="I32" s="22">
        <v>16</v>
      </c>
      <c r="J32" s="25">
        <v>17</v>
      </c>
      <c r="K32" s="74">
        <v>27</v>
      </c>
      <c r="L32" s="20">
        <v>0</v>
      </c>
      <c r="M32" s="20">
        <v>0</v>
      </c>
      <c r="N32" s="19">
        <v>0</v>
      </c>
      <c r="O32" s="24">
        <v>0</v>
      </c>
    </row>
    <row r="33" spans="1:15" ht="23.25" customHeight="1">
      <c r="A33" s="150" t="s">
        <v>43</v>
      </c>
      <c r="B33" s="151" t="s">
        <v>124</v>
      </c>
      <c r="C33" s="145" t="s">
        <v>97</v>
      </c>
      <c r="D33" s="20">
        <f t="shared" si="7"/>
        <v>52</v>
      </c>
      <c r="E33" s="17">
        <v>52</v>
      </c>
      <c r="F33" s="20">
        <v>16</v>
      </c>
      <c r="G33" s="25">
        <f t="shared" si="8"/>
        <v>36</v>
      </c>
      <c r="H33" s="17">
        <v>36</v>
      </c>
      <c r="I33" s="22">
        <v>16</v>
      </c>
      <c r="J33" s="25">
        <v>0</v>
      </c>
      <c r="K33" s="22">
        <v>0</v>
      </c>
      <c r="L33" s="119">
        <v>36</v>
      </c>
      <c r="M33" s="20">
        <v>0</v>
      </c>
      <c r="N33" s="19">
        <v>0</v>
      </c>
      <c r="O33" s="24">
        <v>0</v>
      </c>
    </row>
    <row r="34" spans="1:15" ht="23.25" customHeight="1">
      <c r="A34" s="150" t="s">
        <v>126</v>
      </c>
      <c r="B34" s="151" t="s">
        <v>125</v>
      </c>
      <c r="C34" s="145" t="s">
        <v>97</v>
      </c>
      <c r="D34" s="20">
        <f t="shared" si="7"/>
        <v>114</v>
      </c>
      <c r="E34" s="17">
        <v>114</v>
      </c>
      <c r="F34" s="204">
        <v>36</v>
      </c>
      <c r="G34" s="25">
        <f t="shared" si="8"/>
        <v>78</v>
      </c>
      <c r="H34" s="17">
        <v>78</v>
      </c>
      <c r="I34" s="22">
        <v>36</v>
      </c>
      <c r="J34" s="25">
        <v>17</v>
      </c>
      <c r="K34" s="204">
        <v>23</v>
      </c>
      <c r="L34" s="212">
        <v>38</v>
      </c>
      <c r="M34" s="22">
        <v>0</v>
      </c>
      <c r="N34" s="19">
        <v>0</v>
      </c>
      <c r="O34" s="24">
        <v>0</v>
      </c>
    </row>
    <row r="35" spans="1:15" ht="23.25" customHeight="1" thickBot="1">
      <c r="A35" s="152" t="s">
        <v>127</v>
      </c>
      <c r="B35" s="153" t="s">
        <v>44</v>
      </c>
      <c r="C35" s="149" t="s">
        <v>30</v>
      </c>
      <c r="D35" s="20">
        <f t="shared" si="7"/>
        <v>46</v>
      </c>
      <c r="E35" s="17">
        <v>46</v>
      </c>
      <c r="F35" s="204">
        <v>14</v>
      </c>
      <c r="G35" s="25">
        <f t="shared" si="8"/>
        <v>32</v>
      </c>
      <c r="H35" s="17">
        <v>32</v>
      </c>
      <c r="I35" s="22">
        <v>24</v>
      </c>
      <c r="J35" s="25">
        <v>0</v>
      </c>
      <c r="K35" s="204">
        <v>0</v>
      </c>
      <c r="L35" s="25">
        <v>0</v>
      </c>
      <c r="M35" s="213">
        <v>32</v>
      </c>
      <c r="N35" s="19">
        <v>0</v>
      </c>
      <c r="O35" s="24">
        <v>0</v>
      </c>
    </row>
    <row r="36" spans="1:15" ht="25.5" customHeight="1">
      <c r="A36" s="26" t="s">
        <v>45</v>
      </c>
      <c r="B36" s="26" t="s">
        <v>46</v>
      </c>
      <c r="C36" s="104"/>
      <c r="D36" s="105">
        <f>SUM(D37,D41,D42,D45,D46)</f>
        <v>1896</v>
      </c>
      <c r="E36" s="27">
        <f>SUM(E38,E41,E42,E43,E45,E46,E47,E50,E51)</f>
        <v>1896</v>
      </c>
      <c r="F36" s="64">
        <f>SUM(F37,F41,F42,F45,F46)</f>
        <v>170</v>
      </c>
      <c r="G36" s="195">
        <f aca="true" t="shared" si="9" ref="G36:O36">SUM(G38,G41,G42,G43,G45,G46)</f>
        <v>1726</v>
      </c>
      <c r="H36" s="205">
        <f t="shared" si="9"/>
        <v>1726</v>
      </c>
      <c r="I36" s="206">
        <f t="shared" si="9"/>
        <v>1565</v>
      </c>
      <c r="J36" s="195">
        <f t="shared" si="9"/>
        <v>136</v>
      </c>
      <c r="K36" s="64">
        <f t="shared" si="9"/>
        <v>138</v>
      </c>
      <c r="L36" s="195">
        <f t="shared" si="9"/>
        <v>100</v>
      </c>
      <c r="M36" s="206">
        <f t="shared" si="9"/>
        <v>205</v>
      </c>
      <c r="N36" s="195">
        <f t="shared" si="9"/>
        <v>412</v>
      </c>
      <c r="O36" s="206">
        <f t="shared" si="9"/>
        <v>735</v>
      </c>
    </row>
    <row r="37" spans="1:15" ht="29.25" customHeight="1" thickBot="1">
      <c r="A37" s="28" t="s">
        <v>47</v>
      </c>
      <c r="B37" s="100" t="s">
        <v>48</v>
      </c>
      <c r="C37" s="101"/>
      <c r="D37" s="102">
        <f>SUM(D38,D43)</f>
        <v>492</v>
      </c>
      <c r="E37" s="103">
        <f>SUM(E38,E43)</f>
        <v>492</v>
      </c>
      <c r="F37" s="114">
        <f>SUM(F38,F43)</f>
        <v>170</v>
      </c>
      <c r="G37" s="207">
        <f>SUM(G38,G43)</f>
        <v>322</v>
      </c>
      <c r="H37" s="201">
        <f>SUM(H38,H43)</f>
        <v>322</v>
      </c>
      <c r="I37" s="208">
        <f aca="true" t="shared" si="10" ref="I37:O37">SUM(I38,I43)</f>
        <v>161</v>
      </c>
      <c r="J37" s="207">
        <f t="shared" si="10"/>
        <v>16</v>
      </c>
      <c r="K37" s="114">
        <f t="shared" si="10"/>
        <v>18</v>
      </c>
      <c r="L37" s="207">
        <f t="shared" si="10"/>
        <v>16</v>
      </c>
      <c r="M37" s="208">
        <f t="shared" si="10"/>
        <v>49</v>
      </c>
      <c r="N37" s="207">
        <f t="shared" si="10"/>
        <v>142</v>
      </c>
      <c r="O37" s="208">
        <f t="shared" si="10"/>
        <v>81</v>
      </c>
    </row>
    <row r="38" spans="1:15" ht="27" customHeight="1">
      <c r="A38" s="29" t="s">
        <v>49</v>
      </c>
      <c r="B38" s="121" t="s">
        <v>128</v>
      </c>
      <c r="C38" s="122" t="s">
        <v>140</v>
      </c>
      <c r="D38" s="30">
        <f aca="true" t="shared" si="11" ref="D38:O38">SUM(D39:D40)</f>
        <v>162</v>
      </c>
      <c r="E38" s="31">
        <f t="shared" si="11"/>
        <v>162</v>
      </c>
      <c r="F38" s="65">
        <f t="shared" si="11"/>
        <v>54</v>
      </c>
      <c r="G38" s="33">
        <f t="shared" si="11"/>
        <v>108</v>
      </c>
      <c r="H38" s="45">
        <f t="shared" si="11"/>
        <v>108</v>
      </c>
      <c r="I38" s="32">
        <f t="shared" si="11"/>
        <v>56</v>
      </c>
      <c r="J38" s="33">
        <f t="shared" si="11"/>
        <v>16</v>
      </c>
      <c r="K38" s="65">
        <f t="shared" si="11"/>
        <v>18</v>
      </c>
      <c r="L38" s="33">
        <f t="shared" si="11"/>
        <v>16</v>
      </c>
      <c r="M38" s="32">
        <f t="shared" si="11"/>
        <v>26</v>
      </c>
      <c r="N38" s="33">
        <f t="shared" si="11"/>
        <v>32</v>
      </c>
      <c r="O38" s="32">
        <f t="shared" si="11"/>
        <v>0</v>
      </c>
    </row>
    <row r="39" spans="1:15" ht="31.5" customHeight="1">
      <c r="A39" s="154" t="s">
        <v>50</v>
      </c>
      <c r="B39" s="155" t="s">
        <v>129</v>
      </c>
      <c r="C39" s="145" t="s">
        <v>20</v>
      </c>
      <c r="D39" s="20">
        <f>SUM(G39,F39)</f>
        <v>162</v>
      </c>
      <c r="E39" s="17">
        <v>162</v>
      </c>
      <c r="F39" s="204">
        <v>54</v>
      </c>
      <c r="G39" s="25">
        <f>SUM(J39:O39)</f>
        <v>108</v>
      </c>
      <c r="H39" s="17">
        <v>108</v>
      </c>
      <c r="I39" s="22">
        <v>56</v>
      </c>
      <c r="J39" s="25">
        <v>16</v>
      </c>
      <c r="K39" s="204">
        <v>18</v>
      </c>
      <c r="L39" s="25">
        <v>16</v>
      </c>
      <c r="M39" s="22">
        <v>26</v>
      </c>
      <c r="N39" s="163">
        <v>32</v>
      </c>
      <c r="O39" s="120">
        <v>0</v>
      </c>
    </row>
    <row r="40" spans="1:15" ht="30.75" customHeight="1" hidden="1">
      <c r="A40" s="154"/>
      <c r="B40" s="155"/>
      <c r="C40" s="145"/>
      <c r="D40" s="156">
        <f>SUM(G40,F40)</f>
        <v>0</v>
      </c>
      <c r="E40" s="36">
        <v>0</v>
      </c>
      <c r="F40" s="156">
        <v>0</v>
      </c>
      <c r="G40" s="25">
        <f>SUM(J40:O40)</f>
        <v>0</v>
      </c>
      <c r="H40" s="17">
        <v>0</v>
      </c>
      <c r="I40" s="120">
        <v>0</v>
      </c>
      <c r="J40" s="123">
        <v>0</v>
      </c>
      <c r="K40" s="160">
        <v>0</v>
      </c>
      <c r="L40" s="123">
        <v>0</v>
      </c>
      <c r="M40" s="120">
        <v>0</v>
      </c>
      <c r="N40" s="123">
        <v>0</v>
      </c>
      <c r="O40" s="98">
        <v>0</v>
      </c>
    </row>
    <row r="41" spans="1:15" ht="30.75" customHeight="1">
      <c r="A41" s="154" t="s">
        <v>51</v>
      </c>
      <c r="B41" s="136" t="s">
        <v>52</v>
      </c>
      <c r="C41" s="145" t="s">
        <v>99</v>
      </c>
      <c r="D41" s="156">
        <f>SUM(G41,F41)</f>
        <v>714</v>
      </c>
      <c r="E41" s="36">
        <v>714</v>
      </c>
      <c r="F41" s="156">
        <v>0</v>
      </c>
      <c r="G41" s="25">
        <f>SUM(J41:O41)</f>
        <v>714</v>
      </c>
      <c r="H41" s="17">
        <v>714</v>
      </c>
      <c r="I41" s="120">
        <v>714</v>
      </c>
      <c r="J41" s="123">
        <v>120</v>
      </c>
      <c r="K41" s="160">
        <v>120</v>
      </c>
      <c r="L41" s="123">
        <v>84</v>
      </c>
      <c r="M41" s="120">
        <v>78</v>
      </c>
      <c r="N41" s="123">
        <v>96</v>
      </c>
      <c r="O41" s="98">
        <v>216</v>
      </c>
    </row>
    <row r="42" spans="1:15" ht="24.75" customHeight="1">
      <c r="A42" s="154" t="s">
        <v>53</v>
      </c>
      <c r="B42" s="136" t="s">
        <v>54</v>
      </c>
      <c r="C42" s="145" t="s">
        <v>146</v>
      </c>
      <c r="D42" s="96">
        <f>SUM(G42,F42)</f>
        <v>180</v>
      </c>
      <c r="E42" s="40">
        <v>180</v>
      </c>
      <c r="F42" s="96">
        <v>0</v>
      </c>
      <c r="G42" s="25">
        <f>SUM(J42:O42)</f>
        <v>180</v>
      </c>
      <c r="H42" s="17">
        <v>180</v>
      </c>
      <c r="I42" s="95">
        <v>180</v>
      </c>
      <c r="J42" s="94">
        <v>0</v>
      </c>
      <c r="K42" s="161">
        <v>0</v>
      </c>
      <c r="L42" s="94">
        <v>0</v>
      </c>
      <c r="M42" s="95">
        <v>0</v>
      </c>
      <c r="N42" s="94">
        <v>0</v>
      </c>
      <c r="O42" s="165">
        <v>180</v>
      </c>
    </row>
    <row r="43" spans="1:15" ht="20.25" customHeight="1">
      <c r="A43" s="44" t="s">
        <v>130</v>
      </c>
      <c r="B43" s="29" t="s">
        <v>131</v>
      </c>
      <c r="C43" s="157" t="s">
        <v>140</v>
      </c>
      <c r="D43" s="30">
        <f aca="true" t="shared" si="12" ref="D43:O43">SUM(D44:D44)</f>
        <v>330</v>
      </c>
      <c r="E43" s="45">
        <f t="shared" si="12"/>
        <v>330</v>
      </c>
      <c r="F43" s="30">
        <f t="shared" si="12"/>
        <v>116</v>
      </c>
      <c r="G43" s="33">
        <f t="shared" si="12"/>
        <v>214</v>
      </c>
      <c r="H43" s="45">
        <f t="shared" si="12"/>
        <v>214</v>
      </c>
      <c r="I43" s="32">
        <f t="shared" si="12"/>
        <v>105</v>
      </c>
      <c r="J43" s="33">
        <f t="shared" si="12"/>
        <v>0</v>
      </c>
      <c r="K43" s="65">
        <f t="shared" si="12"/>
        <v>0</v>
      </c>
      <c r="L43" s="33">
        <f t="shared" si="12"/>
        <v>0</v>
      </c>
      <c r="M43" s="32">
        <f t="shared" si="12"/>
        <v>23</v>
      </c>
      <c r="N43" s="33">
        <f t="shared" si="12"/>
        <v>110</v>
      </c>
      <c r="O43" s="32">
        <f t="shared" si="12"/>
        <v>81</v>
      </c>
    </row>
    <row r="44" spans="1:15" ht="30.75" customHeight="1">
      <c r="A44" s="154" t="s">
        <v>132</v>
      </c>
      <c r="B44" s="136" t="s">
        <v>135</v>
      </c>
      <c r="C44" s="66" t="s">
        <v>99</v>
      </c>
      <c r="D44" s="156">
        <f>SUM(G44,F44)</f>
        <v>330</v>
      </c>
      <c r="E44" s="36">
        <v>330</v>
      </c>
      <c r="F44" s="156">
        <v>116</v>
      </c>
      <c r="G44" s="25">
        <f>SUM(J44:O44)</f>
        <v>214</v>
      </c>
      <c r="H44" s="17">
        <v>214</v>
      </c>
      <c r="I44" s="120">
        <v>105</v>
      </c>
      <c r="J44" s="123">
        <v>0</v>
      </c>
      <c r="K44" s="160">
        <v>0</v>
      </c>
      <c r="L44" s="123">
        <v>0</v>
      </c>
      <c r="M44" s="120">
        <v>23</v>
      </c>
      <c r="N44" s="123">
        <v>110</v>
      </c>
      <c r="O44" s="98">
        <v>81</v>
      </c>
    </row>
    <row r="45" spans="1:19" ht="22.5" customHeight="1">
      <c r="A45" s="154" t="s">
        <v>133</v>
      </c>
      <c r="B45" s="136" t="s">
        <v>52</v>
      </c>
      <c r="C45" s="66" t="s">
        <v>99</v>
      </c>
      <c r="D45" s="156">
        <f>SUM(G45,F45)</f>
        <v>330</v>
      </c>
      <c r="E45" s="36">
        <v>330</v>
      </c>
      <c r="F45" s="156">
        <v>0</v>
      </c>
      <c r="G45" s="25">
        <f>SUM(J45:O45)</f>
        <v>330</v>
      </c>
      <c r="H45" s="17">
        <v>330</v>
      </c>
      <c r="I45" s="120">
        <v>330</v>
      </c>
      <c r="J45" s="123">
        <v>0</v>
      </c>
      <c r="K45" s="160">
        <v>0</v>
      </c>
      <c r="L45" s="123">
        <v>0</v>
      </c>
      <c r="M45" s="120">
        <v>78</v>
      </c>
      <c r="N45" s="123">
        <v>174</v>
      </c>
      <c r="O45" s="98">
        <v>78</v>
      </c>
      <c r="R45" s="200" t="s">
        <v>64</v>
      </c>
      <c r="S45" s="200" t="s">
        <v>65</v>
      </c>
    </row>
    <row r="46" spans="1:19" ht="27" customHeight="1" thickBot="1">
      <c r="A46" s="154" t="s">
        <v>134</v>
      </c>
      <c r="B46" s="136" t="s">
        <v>55</v>
      </c>
      <c r="C46" s="145" t="s">
        <v>116</v>
      </c>
      <c r="D46" s="156">
        <f>SUM(G46,F46)</f>
        <v>180</v>
      </c>
      <c r="E46" s="36">
        <v>180</v>
      </c>
      <c r="F46" s="156">
        <v>0</v>
      </c>
      <c r="G46" s="25">
        <f>SUM(J46:O46)</f>
        <v>180</v>
      </c>
      <c r="H46" s="17">
        <v>180</v>
      </c>
      <c r="I46" s="120">
        <v>180</v>
      </c>
      <c r="J46" s="123">
        <v>0</v>
      </c>
      <c r="K46" s="160">
        <v>0</v>
      </c>
      <c r="L46" s="123">
        <v>0</v>
      </c>
      <c r="M46" s="120">
        <v>0</v>
      </c>
      <c r="N46" s="123">
        <v>0</v>
      </c>
      <c r="O46" s="98">
        <v>180</v>
      </c>
      <c r="R46" s="199">
        <v>120</v>
      </c>
      <c r="S46" s="199">
        <v>360</v>
      </c>
    </row>
    <row r="47" spans="1:19" ht="16.5" hidden="1" thickBot="1">
      <c r="A47" s="44"/>
      <c r="B47" s="29"/>
      <c r="C47" s="47"/>
      <c r="D47" s="30"/>
      <c r="E47" s="48"/>
      <c r="F47" s="30"/>
      <c r="G47" s="33"/>
      <c r="H47" s="30"/>
      <c r="I47" s="32"/>
      <c r="J47" s="33"/>
      <c r="K47" s="65"/>
      <c r="L47" s="33"/>
      <c r="M47" s="32"/>
      <c r="N47" s="33"/>
      <c r="O47" s="32"/>
      <c r="R47" s="199"/>
      <c r="S47" s="199"/>
    </row>
    <row r="48" spans="1:19" ht="35.25" customHeight="1" hidden="1">
      <c r="A48" s="34"/>
      <c r="B48" s="15"/>
      <c r="C48" s="49"/>
      <c r="D48" s="35"/>
      <c r="E48" s="36"/>
      <c r="F48" s="35"/>
      <c r="G48" s="25"/>
      <c r="H48" s="17"/>
      <c r="I48" s="24"/>
      <c r="J48" s="37"/>
      <c r="K48" s="159"/>
      <c r="L48" s="37"/>
      <c r="M48" s="24"/>
      <c r="N48" s="37"/>
      <c r="O48" s="24"/>
      <c r="R48" s="199"/>
      <c r="S48" s="199"/>
    </row>
    <row r="49" spans="1:19" ht="36.75" customHeight="1" hidden="1">
      <c r="A49" s="34"/>
      <c r="B49" s="15"/>
      <c r="C49" s="49"/>
      <c r="D49" s="35"/>
      <c r="E49" s="36"/>
      <c r="F49" s="35"/>
      <c r="G49" s="25"/>
      <c r="H49" s="17"/>
      <c r="I49" s="24"/>
      <c r="J49" s="37"/>
      <c r="K49" s="159"/>
      <c r="L49" s="37"/>
      <c r="M49" s="24"/>
      <c r="N49" s="37"/>
      <c r="O49" s="24"/>
      <c r="R49" s="199"/>
      <c r="S49" s="199"/>
    </row>
    <row r="50" spans="1:19" ht="26.25" customHeight="1" hidden="1">
      <c r="A50" s="38"/>
      <c r="B50" s="43"/>
      <c r="C50" s="46"/>
      <c r="D50" s="39"/>
      <c r="E50" s="40"/>
      <c r="F50" s="39"/>
      <c r="G50" s="196"/>
      <c r="H50" s="17"/>
      <c r="I50" s="41"/>
      <c r="J50" s="42"/>
      <c r="K50" s="162"/>
      <c r="L50" s="42"/>
      <c r="M50" s="41"/>
      <c r="N50" s="42"/>
      <c r="O50" s="41"/>
      <c r="R50" s="199"/>
      <c r="S50" s="199"/>
    </row>
    <row r="51" spans="1:19" ht="24" customHeight="1" hidden="1">
      <c r="A51" s="38"/>
      <c r="B51" s="43"/>
      <c r="C51" s="46"/>
      <c r="D51" s="39"/>
      <c r="E51" s="40"/>
      <c r="F51" s="39"/>
      <c r="G51" s="196"/>
      <c r="H51" s="17"/>
      <c r="I51" s="41"/>
      <c r="J51" s="42"/>
      <c r="K51" s="162"/>
      <c r="L51" s="42"/>
      <c r="M51" s="41"/>
      <c r="N51" s="42"/>
      <c r="O51" s="41"/>
      <c r="R51" s="199"/>
      <c r="S51" s="199"/>
    </row>
    <row r="52" spans="1:19" ht="16.5" thickBot="1">
      <c r="A52" s="10" t="s">
        <v>57</v>
      </c>
      <c r="B52" s="50" t="s">
        <v>28</v>
      </c>
      <c r="C52" s="51" t="s">
        <v>58</v>
      </c>
      <c r="D52" s="168">
        <f>SUM(G52,F52)</f>
        <v>137</v>
      </c>
      <c r="E52" s="169">
        <v>137</v>
      </c>
      <c r="F52" s="168">
        <v>59</v>
      </c>
      <c r="G52" s="197">
        <f>SUM(J52:O52)</f>
        <v>78</v>
      </c>
      <c r="H52" s="118">
        <v>78</v>
      </c>
      <c r="I52" s="171">
        <v>70</v>
      </c>
      <c r="J52" s="170">
        <v>0</v>
      </c>
      <c r="K52" s="209">
        <v>0</v>
      </c>
      <c r="L52" s="170">
        <v>0</v>
      </c>
      <c r="M52" s="171">
        <v>46</v>
      </c>
      <c r="N52" s="170">
        <v>32</v>
      </c>
      <c r="O52" s="171">
        <v>0</v>
      </c>
      <c r="R52" s="199">
        <v>120</v>
      </c>
      <c r="S52" s="199"/>
    </row>
    <row r="53" spans="1:19" ht="15.75">
      <c r="A53" s="172"/>
      <c r="B53" s="173"/>
      <c r="C53" s="174"/>
      <c r="D53" s="175">
        <f>SUM(G53,F53)</f>
        <v>5583</v>
      </c>
      <c r="E53" s="175">
        <v>5583</v>
      </c>
      <c r="F53" s="175">
        <f>SUM(F6,F28,F36,F52)</f>
        <v>1407</v>
      </c>
      <c r="G53" s="176">
        <f>SUM(G6,G28,G36,G52)</f>
        <v>4176</v>
      </c>
      <c r="H53" s="175">
        <f>SUM(J53:O53)</f>
        <v>4176</v>
      </c>
      <c r="I53" s="177">
        <f aca="true" t="shared" si="13" ref="I53:O53">SUM(I6,I28,I36,I52)</f>
        <v>2080</v>
      </c>
      <c r="J53" s="176">
        <f t="shared" si="13"/>
        <v>612</v>
      </c>
      <c r="K53" s="210">
        <f t="shared" si="13"/>
        <v>828</v>
      </c>
      <c r="L53" s="176">
        <f t="shared" si="13"/>
        <v>576</v>
      </c>
      <c r="M53" s="177">
        <f t="shared" si="13"/>
        <v>828</v>
      </c>
      <c r="N53" s="176">
        <f t="shared" si="13"/>
        <v>576</v>
      </c>
      <c r="O53" s="177">
        <f t="shared" si="13"/>
        <v>756</v>
      </c>
      <c r="R53" s="199">
        <v>84</v>
      </c>
      <c r="S53" s="199"/>
    </row>
    <row r="54" spans="1:19" ht="16.5" thickBot="1">
      <c r="A54" s="178"/>
      <c r="B54" s="179"/>
      <c r="C54" s="180"/>
      <c r="D54" s="181"/>
      <c r="E54" s="181"/>
      <c r="F54" s="181"/>
      <c r="G54" s="182"/>
      <c r="H54" s="183"/>
      <c r="I54" s="184"/>
      <c r="J54" s="185"/>
      <c r="K54" s="211"/>
      <c r="L54" s="202"/>
      <c r="M54" s="203"/>
      <c r="N54" s="202"/>
      <c r="O54" s="203"/>
      <c r="R54" s="199">
        <v>156</v>
      </c>
      <c r="S54" s="199"/>
    </row>
    <row r="55" spans="1:19" ht="15.75" customHeight="1" thickBot="1">
      <c r="A55" s="67" t="s">
        <v>59</v>
      </c>
      <c r="B55" s="67" t="s">
        <v>60</v>
      </c>
      <c r="C55" s="67"/>
      <c r="D55" s="68"/>
      <c r="E55" s="68"/>
      <c r="F55" s="68"/>
      <c r="G55" s="115"/>
      <c r="H55" s="68"/>
      <c r="I55" s="116"/>
      <c r="J55" s="70"/>
      <c r="K55" s="69"/>
      <c r="L55" s="68"/>
      <c r="M55" s="68"/>
      <c r="N55" s="70"/>
      <c r="O55" s="71" t="s">
        <v>104</v>
      </c>
      <c r="R55" s="199">
        <v>270</v>
      </c>
      <c r="S55" s="199"/>
    </row>
    <row r="56" spans="1:19" ht="17.25" customHeight="1" thickBot="1">
      <c r="A56" s="235" t="s">
        <v>61</v>
      </c>
      <c r="B56" s="235"/>
      <c r="C56" s="235"/>
      <c r="D56" s="235"/>
      <c r="E56" s="235"/>
      <c r="F56" s="235"/>
      <c r="G56" s="236" t="s">
        <v>62</v>
      </c>
      <c r="H56" s="237" t="s">
        <v>63</v>
      </c>
      <c r="I56" s="238"/>
      <c r="J56" s="187" t="s">
        <v>107</v>
      </c>
      <c r="K56" s="188" t="s">
        <v>102</v>
      </c>
      <c r="L56" s="189" t="s">
        <v>138</v>
      </c>
      <c r="M56" s="189" t="s">
        <v>117</v>
      </c>
      <c r="N56" s="187" t="s">
        <v>139</v>
      </c>
      <c r="O56" s="188" t="s">
        <v>118</v>
      </c>
      <c r="R56" s="199">
        <v>294</v>
      </c>
      <c r="S56" s="199"/>
    </row>
    <row r="57" spans="1:19" ht="21.75" customHeight="1" thickBot="1">
      <c r="A57" s="235"/>
      <c r="B57" s="235"/>
      <c r="C57" s="235"/>
      <c r="D57" s="235"/>
      <c r="E57" s="235"/>
      <c r="F57" s="235"/>
      <c r="G57" s="236"/>
      <c r="H57" s="239" t="s">
        <v>64</v>
      </c>
      <c r="I57" s="240"/>
      <c r="J57" s="190" t="s">
        <v>143</v>
      </c>
      <c r="K57" s="191" t="s">
        <v>143</v>
      </c>
      <c r="L57" s="192" t="s">
        <v>142</v>
      </c>
      <c r="M57" s="193">
        <v>156</v>
      </c>
      <c r="N57" s="190" t="s">
        <v>103</v>
      </c>
      <c r="O57" s="188" t="s">
        <v>144</v>
      </c>
      <c r="P57" s="127"/>
      <c r="Q57" s="126"/>
      <c r="R57" s="200">
        <f>SUM(R46:R56)</f>
        <v>1044</v>
      </c>
      <c r="S57" s="200">
        <f>SUM(S46:S56)</f>
        <v>360</v>
      </c>
    </row>
    <row r="58" spans="1:19" ht="19.5" customHeight="1" thickBot="1">
      <c r="A58" s="241" t="s">
        <v>105</v>
      </c>
      <c r="B58" s="242"/>
      <c r="C58" s="242"/>
      <c r="D58" s="242"/>
      <c r="E58" s="242"/>
      <c r="F58" s="243"/>
      <c r="G58" s="236"/>
      <c r="H58" s="239" t="s">
        <v>65</v>
      </c>
      <c r="I58" s="240"/>
      <c r="J58" s="190">
        <v>0</v>
      </c>
      <c r="K58" s="191">
        <v>0</v>
      </c>
      <c r="L58" s="192">
        <v>0</v>
      </c>
      <c r="M58" s="192" t="s">
        <v>56</v>
      </c>
      <c r="N58" s="190" t="s">
        <v>56</v>
      </c>
      <c r="O58" s="188" t="s">
        <v>101</v>
      </c>
      <c r="P58" s="128"/>
      <c r="R58" s="200" t="s">
        <v>145</v>
      </c>
      <c r="S58" s="200">
        <f>SUM(R57:S57)</f>
        <v>1404</v>
      </c>
    </row>
    <row r="59" spans="1:19" ht="19.5" customHeight="1" thickBot="1">
      <c r="A59" s="244"/>
      <c r="B59" s="245"/>
      <c r="C59" s="245"/>
      <c r="D59" s="245"/>
      <c r="E59" s="245"/>
      <c r="F59" s="246"/>
      <c r="G59" s="236"/>
      <c r="H59" s="250" t="s">
        <v>66</v>
      </c>
      <c r="I59" s="251"/>
      <c r="J59" s="52" t="s">
        <v>56</v>
      </c>
      <c r="K59" s="53">
        <v>2</v>
      </c>
      <c r="L59" s="54" t="s">
        <v>68</v>
      </c>
      <c r="M59" s="54" t="s">
        <v>148</v>
      </c>
      <c r="N59" s="52" t="s">
        <v>68</v>
      </c>
      <c r="O59" s="53" t="s">
        <v>68</v>
      </c>
      <c r="P59" s="129"/>
      <c r="R59" s="198"/>
      <c r="S59" s="198"/>
    </row>
    <row r="60" spans="1:19" ht="15.75" customHeight="1" thickBot="1">
      <c r="A60" s="244"/>
      <c r="B60" s="245"/>
      <c r="C60" s="245"/>
      <c r="D60" s="245"/>
      <c r="E60" s="245"/>
      <c r="F60" s="246"/>
      <c r="G60" s="236"/>
      <c r="H60" s="252" t="s">
        <v>69</v>
      </c>
      <c r="I60" s="253"/>
      <c r="J60" s="56" t="s">
        <v>56</v>
      </c>
      <c r="K60" s="57" t="s">
        <v>141</v>
      </c>
      <c r="L60" s="58" t="s">
        <v>68</v>
      </c>
      <c r="M60" s="58" t="s">
        <v>137</v>
      </c>
      <c r="N60" s="56" t="s">
        <v>67</v>
      </c>
      <c r="O60" s="57" t="s">
        <v>141</v>
      </c>
      <c r="P60" s="55"/>
      <c r="R60" s="198"/>
      <c r="S60" s="198"/>
    </row>
    <row r="61" spans="1:19" ht="17.25" customHeight="1" thickBot="1">
      <c r="A61" s="247"/>
      <c r="B61" s="248"/>
      <c r="C61" s="248"/>
      <c r="D61" s="248"/>
      <c r="E61" s="248"/>
      <c r="F61" s="249"/>
      <c r="G61" s="236"/>
      <c r="H61" s="254" t="s">
        <v>70</v>
      </c>
      <c r="I61" s="255"/>
      <c r="J61" s="59">
        <v>0</v>
      </c>
      <c r="K61" s="60">
        <v>0</v>
      </c>
      <c r="L61" s="61">
        <v>0</v>
      </c>
      <c r="M61" s="62">
        <v>0</v>
      </c>
      <c r="N61" s="59" t="s">
        <v>56</v>
      </c>
      <c r="O61" s="60" t="s">
        <v>68</v>
      </c>
      <c r="P61" s="55"/>
      <c r="R61" s="198"/>
      <c r="S61" s="198"/>
    </row>
    <row r="62" ht="12.75">
      <c r="P62" s="55"/>
    </row>
    <row r="63" ht="12.75">
      <c r="P63" s="55"/>
    </row>
    <row r="64" ht="12.75">
      <c r="N64" s="126"/>
    </row>
  </sheetData>
  <sheetProtection selectLockedCells="1" selectUnlockedCells="1"/>
  <mergeCells count="29">
    <mergeCell ref="H56:I56"/>
    <mergeCell ref="H57:I57"/>
    <mergeCell ref="A58:F61"/>
    <mergeCell ref="H58:I58"/>
    <mergeCell ref="H59:I59"/>
    <mergeCell ref="H60:I60"/>
    <mergeCell ref="H61:I61"/>
    <mergeCell ref="A6:B6"/>
    <mergeCell ref="A7:B7"/>
    <mergeCell ref="A14:B14"/>
    <mergeCell ref="A22:B22"/>
    <mergeCell ref="A56:F57"/>
    <mergeCell ref="G56:G61"/>
    <mergeCell ref="J3:K3"/>
    <mergeCell ref="L3:M3"/>
    <mergeCell ref="N3:O3"/>
    <mergeCell ref="G4:G5"/>
    <mergeCell ref="H4:H5"/>
    <mergeCell ref="I4:I5"/>
    <mergeCell ref="A1:O1"/>
    <mergeCell ref="A2:A5"/>
    <mergeCell ref="B2:B5"/>
    <mergeCell ref="C2:C5"/>
    <mergeCell ref="D2:I2"/>
    <mergeCell ref="J2:O2"/>
    <mergeCell ref="D3:D5"/>
    <mergeCell ref="E3:E5"/>
    <mergeCell ref="F3:F5"/>
    <mergeCell ref="G3:I3"/>
  </mergeCells>
  <printOptions/>
  <pageMargins left="0.2362204724409449" right="0.2362204724409449" top="0.36" bottom="0.31496062992125984" header="0.31496062992125984" footer="0.31496062992125984"/>
  <pageSetup horizontalDpi="300" verticalDpi="300" orientation="landscape" paperSize="9" scale="67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2015-09-08T06:53:24Z</cp:lastPrinted>
  <dcterms:modified xsi:type="dcterms:W3CDTF">2016-05-31T10:06:53Z</dcterms:modified>
  <cp:category/>
  <cp:version/>
  <cp:contentType/>
  <cp:contentStatus/>
</cp:coreProperties>
</file>